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woodsn02/Documents/Biodiversity Faculty Mentoring Network/TIEE Final Things To Add/"/>
    </mc:Choice>
  </mc:AlternateContent>
  <xr:revisionPtr revIDLastSave="0" documentId="8_{21485167-71D4-8D4C-AA4F-F38226164BB0}" xr6:coauthVersionLast="47" xr6:coauthVersionMax="47" xr10:uidLastSave="{00000000-0000-0000-0000-000000000000}"/>
  <bookViews>
    <workbookView xWindow="0" yWindow="760" windowWidth="30240" windowHeight="166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C15" i="1" s="1"/>
  <c r="I17" i="1"/>
  <c r="I16" i="1"/>
  <c r="J16" i="1" s="1"/>
  <c r="I15" i="1"/>
  <c r="J15" i="1" s="1"/>
  <c r="I14" i="1"/>
  <c r="I13" i="1"/>
  <c r="J13" i="1" s="1"/>
  <c r="I12" i="1"/>
  <c r="O11" i="1"/>
  <c r="I11" i="1"/>
  <c r="J11" i="1" s="1"/>
  <c r="O10" i="1"/>
  <c r="P10" i="1" s="1"/>
  <c r="Q10" i="1" s="1"/>
  <c r="I10" i="1"/>
  <c r="O9" i="1"/>
  <c r="P9" i="1" s="1"/>
  <c r="Q9" i="1" s="1"/>
  <c r="I9" i="1"/>
  <c r="J9" i="1" s="1"/>
  <c r="V8" i="1"/>
  <c r="W8" i="1" s="1"/>
  <c r="U8" i="1"/>
  <c r="O8" i="1"/>
  <c r="I8" i="1"/>
  <c r="U7" i="1"/>
  <c r="O7" i="1"/>
  <c r="I7" i="1"/>
  <c r="U6" i="1"/>
  <c r="O6" i="1"/>
  <c r="J6" i="1"/>
  <c r="K6" i="1" s="1"/>
  <c r="I6" i="1"/>
  <c r="U5" i="1"/>
  <c r="O5" i="1"/>
  <c r="P5" i="1" s="1"/>
  <c r="I5" i="1"/>
  <c r="U4" i="1"/>
  <c r="Q4" i="1"/>
  <c r="P4" i="1"/>
  <c r="O4" i="1"/>
  <c r="I4" i="1"/>
  <c r="V3" i="1"/>
  <c r="W3" i="1" s="1"/>
  <c r="U3" i="1"/>
  <c r="O3" i="1"/>
  <c r="I3" i="1"/>
  <c r="K7" i="1" l="1"/>
  <c r="W4" i="1"/>
  <c r="Q11" i="1"/>
  <c r="K4" i="1"/>
  <c r="Q6" i="1"/>
  <c r="W6" i="1"/>
  <c r="K10" i="1"/>
  <c r="E15" i="1"/>
  <c r="D15" i="1"/>
  <c r="K16" i="1"/>
  <c r="C3" i="1"/>
  <c r="C11" i="1"/>
  <c r="V4" i="1"/>
  <c r="C9" i="1"/>
  <c r="J17" i="1"/>
  <c r="K17" i="1" s="1"/>
  <c r="C12" i="1"/>
  <c r="C17" i="1"/>
  <c r="C4" i="1"/>
  <c r="Q5" i="1"/>
  <c r="J7" i="1"/>
  <c r="K13" i="1"/>
  <c r="P6" i="1"/>
  <c r="C14" i="1"/>
  <c r="J3" i="1"/>
  <c r="K3" i="1" s="1"/>
  <c r="V5" i="1"/>
  <c r="W5" i="1" s="1"/>
  <c r="J8" i="1"/>
  <c r="K8" i="1" s="1"/>
  <c r="J12" i="1"/>
  <c r="K12" i="1" s="1"/>
  <c r="K15" i="1"/>
  <c r="C16" i="1"/>
  <c r="J4" i="1"/>
  <c r="V6" i="1"/>
  <c r="J10" i="1"/>
  <c r="K11" i="1"/>
  <c r="P3" i="1"/>
  <c r="Q3" i="1" s="1"/>
  <c r="P8" i="1"/>
  <c r="Q8" i="1" s="1"/>
  <c r="K9" i="1"/>
  <c r="C13" i="1"/>
  <c r="J14" i="1"/>
  <c r="K14" i="1" s="1"/>
  <c r="J5" i="1"/>
  <c r="K5" i="1" s="1"/>
  <c r="C7" i="1"/>
  <c r="V7" i="1"/>
  <c r="W7" i="1" s="1"/>
  <c r="P11" i="1"/>
  <c r="C8" i="1"/>
  <c r="C10" i="1"/>
  <c r="C5" i="1"/>
  <c r="P7" i="1"/>
  <c r="Q7" i="1" s="1"/>
  <c r="C6" i="1"/>
  <c r="Q12" i="1" l="1"/>
  <c r="W9" i="1"/>
  <c r="K18" i="1"/>
  <c r="D6" i="1"/>
  <c r="E6" i="1" s="1"/>
  <c r="D4" i="1"/>
  <c r="E4" i="1" s="1"/>
  <c r="D5" i="1"/>
  <c r="E5" i="1"/>
  <c r="E8" i="1"/>
  <c r="D8" i="1"/>
  <c r="D14" i="1"/>
  <c r="E14" i="1" s="1"/>
  <c r="D11" i="1"/>
  <c r="E11" i="1" s="1"/>
  <c r="D13" i="1"/>
  <c r="E13" i="1" s="1"/>
  <c r="D17" i="1"/>
  <c r="E17" i="1" s="1"/>
  <c r="E12" i="1"/>
  <c r="D12" i="1"/>
  <c r="D10" i="1"/>
  <c r="E10" i="1" s="1"/>
  <c r="D9" i="1"/>
  <c r="E9" i="1"/>
  <c r="D3" i="1"/>
  <c r="E3" i="1" s="1"/>
  <c r="E18" i="1" s="1"/>
  <c r="D7" i="1"/>
  <c r="E7" i="1"/>
  <c r="E16" i="1"/>
  <c r="D16" i="1"/>
</calcChain>
</file>

<file path=xl/sharedStrings.xml><?xml version="1.0" encoding="utf-8"?>
<sst xmlns="http://schemas.openxmlformats.org/spreadsheetml/2006/main" count="76" uniqueCount="40">
  <si>
    <t>Savage Neck 2003</t>
  </si>
  <si>
    <t>Savage Neck 2018</t>
  </si>
  <si>
    <t>Parramore 1997</t>
  </si>
  <si>
    <t>Parramore 2018</t>
  </si>
  <si>
    <t>Species</t>
  </si>
  <si>
    <t>Abundance</t>
  </si>
  <si>
    <t>Pi</t>
  </si>
  <si>
    <t>ln(Pi)</t>
  </si>
  <si>
    <t>Pi*ln(Pi)</t>
  </si>
  <si>
    <t>Sweet Gum</t>
  </si>
  <si>
    <t>Swamp Bay</t>
  </si>
  <si>
    <t>Red Maple</t>
  </si>
  <si>
    <t>Eastern Red Cedar</t>
  </si>
  <si>
    <t>Easter Red Cedar</t>
  </si>
  <si>
    <t>Loblolly Pine</t>
  </si>
  <si>
    <t>Wax Myrtle</t>
  </si>
  <si>
    <t>American Holly</t>
  </si>
  <si>
    <t>Black Cherry</t>
  </si>
  <si>
    <t>Tulip Tree</t>
  </si>
  <si>
    <t>Grounsel Tree</t>
  </si>
  <si>
    <t>Groundsel Tree</t>
  </si>
  <si>
    <t>Black Tupelo</t>
  </si>
  <si>
    <t>Black Cheerry</t>
  </si>
  <si>
    <t>Total</t>
  </si>
  <si>
    <t>Red Oak</t>
  </si>
  <si>
    <t>Sugarberry</t>
  </si>
  <si>
    <t>Flowering Dogwood</t>
  </si>
  <si>
    <t>Red Mulberry</t>
  </si>
  <si>
    <t>Hercules' club</t>
  </si>
  <si>
    <t>Sassafras</t>
  </si>
  <si>
    <t>Water Oak</t>
  </si>
  <si>
    <t xml:space="preserve">Eastern Red Cedar </t>
  </si>
  <si>
    <t>Eastern Redbud</t>
  </si>
  <si>
    <t>Post Oak</t>
  </si>
  <si>
    <t>Hackberry</t>
  </si>
  <si>
    <t>Mockernut Hickory</t>
  </si>
  <si>
    <t>Black Locust</t>
  </si>
  <si>
    <t>1)Calculate the Shannon Diversity Index by adding each of the values in the Pi*ln(Pi) column of the table above and take the negative value</t>
  </si>
  <si>
    <t>2) For most ecosystems, the value for the Shannon Diversity Index ranges between 1.5-3.5</t>
  </si>
  <si>
    <t>3) The higher score being the most diverse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</si>
</sst>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rgb="FF000000"/>
      <name val="Arial"/>
      <scheme val="minor"/>
    </font>
    <font>
      <b/>
      <sz val="12"/>
      <color theme="1"/>
      <name val="&quot;Times New Roman&quot;"/>
    </font>
    <font>
      <sz val="10"/>
      <color theme="1"/>
      <name val="Arial"/>
      <family val="2"/>
    </font>
    <font>
      <sz val="12"/>
      <color theme="1"/>
      <name val="&quot;Times New Roman&quot;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4" xfId="0" applyFont="1" applyBorder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23"/>
  <sheetViews>
    <sheetView tabSelected="1" workbookViewId="0"/>
  </sheetViews>
  <sheetFormatPr baseColWidth="10" defaultColWidth="12.6640625" defaultRowHeight="15.75" customHeight="1"/>
  <cols>
    <col min="15" max="15" width="14.1640625" customWidth="1"/>
  </cols>
  <sheetData>
    <row r="1" spans="1:23">
      <c r="A1" s="1" t="s">
        <v>0</v>
      </c>
      <c r="B1" s="2"/>
      <c r="C1" s="2"/>
      <c r="D1" s="2"/>
      <c r="E1" s="2"/>
      <c r="F1" s="3"/>
      <c r="G1" s="1" t="s">
        <v>1</v>
      </c>
      <c r="H1" s="2"/>
      <c r="I1" s="2"/>
      <c r="J1" s="2"/>
      <c r="K1" s="2"/>
      <c r="L1" s="3"/>
      <c r="M1" s="1" t="s">
        <v>2</v>
      </c>
      <c r="N1" s="2"/>
      <c r="O1" s="2"/>
      <c r="P1" s="2"/>
      <c r="Q1" s="2"/>
      <c r="R1" s="3"/>
      <c r="S1" s="1" t="s">
        <v>3</v>
      </c>
      <c r="T1" s="2"/>
      <c r="U1" s="2"/>
      <c r="V1" s="2"/>
      <c r="W1" s="2"/>
    </row>
    <row r="2" spans="1:23">
      <c r="A2" s="4" t="s">
        <v>4</v>
      </c>
      <c r="B2" s="5" t="s">
        <v>5</v>
      </c>
      <c r="C2" s="5" t="s">
        <v>6</v>
      </c>
      <c r="D2" s="5" t="s">
        <v>7</v>
      </c>
      <c r="E2" s="5" t="s">
        <v>8</v>
      </c>
      <c r="F2" s="6"/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6"/>
      <c r="M2" s="5" t="s">
        <v>4</v>
      </c>
      <c r="N2" s="5" t="s">
        <v>5</v>
      </c>
      <c r="O2" s="5" t="s">
        <v>6</v>
      </c>
      <c r="P2" s="5" t="s">
        <v>7</v>
      </c>
      <c r="Q2" s="5" t="s">
        <v>8</v>
      </c>
      <c r="R2" s="6"/>
      <c r="S2" s="5" t="s">
        <v>4</v>
      </c>
      <c r="T2" s="5" t="s">
        <v>5</v>
      </c>
      <c r="U2" s="5" t="s">
        <v>6</v>
      </c>
      <c r="V2" s="5" t="s">
        <v>7</v>
      </c>
      <c r="W2" s="5" t="s">
        <v>8</v>
      </c>
    </row>
    <row r="3" spans="1:23">
      <c r="A3" s="7" t="s">
        <v>9</v>
      </c>
      <c r="B3" s="8">
        <v>319</v>
      </c>
      <c r="C3" s="8">
        <f>B3/B18</f>
        <v>0.28894927536231885</v>
      </c>
      <c r="D3" s="8">
        <f t="shared" ref="D3:D17" si="0">LN(C3)</f>
        <v>-1.241504124052196</v>
      </c>
      <c r="E3" s="9">
        <f t="shared" ref="E3:E17" si="1">C3*D3</f>
        <v>-0.35873171700421247</v>
      </c>
      <c r="F3" s="6"/>
      <c r="G3" s="10" t="s">
        <v>9</v>
      </c>
      <c r="H3" s="8">
        <v>176</v>
      </c>
      <c r="I3" s="8">
        <f>H3/H18</f>
        <v>0.18545837723919917</v>
      </c>
      <c r="J3" s="8">
        <f t="shared" ref="J3:J17" si="2">LN(I3)</f>
        <v>-1.6849248035717761</v>
      </c>
      <c r="K3" s="9">
        <f t="shared" ref="K3:K17" si="3">I3*J3</f>
        <v>-0.31248341984049799</v>
      </c>
      <c r="L3" s="6"/>
      <c r="M3" s="10" t="s">
        <v>10</v>
      </c>
      <c r="N3" s="8">
        <v>418</v>
      </c>
      <c r="O3" s="8">
        <f>N3/N12</f>
        <v>0.46238938053097345</v>
      </c>
      <c r="P3" s="8">
        <f t="shared" ref="P3:P11" si="4">LN(O3)</f>
        <v>-0.77134792786742024</v>
      </c>
      <c r="Q3" s="9">
        <f t="shared" ref="Q3:Q11" si="5">O3*P3</f>
        <v>-0.35666309054046641</v>
      </c>
      <c r="R3" s="6"/>
      <c r="S3" s="10" t="s">
        <v>10</v>
      </c>
      <c r="T3" s="8">
        <v>52</v>
      </c>
      <c r="U3" s="8">
        <f>T3/T9</f>
        <v>0.12590799031476999</v>
      </c>
      <c r="V3" s="9">
        <f t="shared" ref="V3:V8" si="6">LN(U3)</f>
        <v>-2.0722038743796052</v>
      </c>
      <c r="W3" s="9">
        <f t="shared" ref="W3:W8" si="7">U3*V3</f>
        <v>-0.26090702534561616</v>
      </c>
    </row>
    <row r="4" spans="1:23">
      <c r="A4" s="7" t="s">
        <v>11</v>
      </c>
      <c r="B4" s="8">
        <v>254</v>
      </c>
      <c r="C4" s="8">
        <f>B4/B18</f>
        <v>0.23007246376811594</v>
      </c>
      <c r="D4" s="8">
        <f t="shared" si="0"/>
        <v>-1.469360959818504</v>
      </c>
      <c r="E4" s="9">
        <f t="shared" si="1"/>
        <v>-0.33805949619012682</v>
      </c>
      <c r="F4" s="6"/>
      <c r="G4" s="10" t="s">
        <v>11</v>
      </c>
      <c r="H4" s="8">
        <v>272</v>
      </c>
      <c r="I4" s="8">
        <f>H4/H18</f>
        <v>0.28661749209694415</v>
      </c>
      <c r="J4" s="8">
        <f t="shared" si="2"/>
        <v>-1.2496067323139306</v>
      </c>
      <c r="K4" s="9">
        <f t="shared" si="3"/>
        <v>-0.35815914772327623</v>
      </c>
      <c r="L4" s="6"/>
      <c r="M4" s="10" t="s">
        <v>12</v>
      </c>
      <c r="N4" s="8">
        <v>166</v>
      </c>
      <c r="O4" s="8">
        <f>N4/N12</f>
        <v>0.1836283185840708</v>
      </c>
      <c r="P4" s="8">
        <f t="shared" si="4"/>
        <v>-1.6948415720356331</v>
      </c>
      <c r="Q4" s="9">
        <f t="shared" si="5"/>
        <v>-0.3112209081392866</v>
      </c>
      <c r="R4" s="6"/>
      <c r="S4" s="10" t="s">
        <v>13</v>
      </c>
      <c r="T4" s="8">
        <v>2</v>
      </c>
      <c r="U4" s="8">
        <f>T4/T9</f>
        <v>4.8426150121065378E-3</v>
      </c>
      <c r="V4" s="9">
        <f t="shared" si="6"/>
        <v>-5.3303004124010878</v>
      </c>
      <c r="W4" s="9">
        <f t="shared" si="7"/>
        <v>-2.5812592796131177E-2</v>
      </c>
    </row>
    <row r="5" spans="1:23">
      <c r="A5" s="7" t="s">
        <v>14</v>
      </c>
      <c r="B5" s="8">
        <v>231</v>
      </c>
      <c r="C5" s="8">
        <f>B5/B18</f>
        <v>0.20923913043478262</v>
      </c>
      <c r="D5" s="8">
        <f t="shared" si="0"/>
        <v>-1.5642775163152469</v>
      </c>
      <c r="E5" s="9">
        <f t="shared" si="1"/>
        <v>-0.32730806727248374</v>
      </c>
      <c r="F5" s="6"/>
      <c r="G5" s="10" t="s">
        <v>14</v>
      </c>
      <c r="H5" s="8">
        <v>238</v>
      </c>
      <c r="I5" s="8">
        <f>H5/H18</f>
        <v>0.25079030558482612</v>
      </c>
      <c r="J5" s="8">
        <f t="shared" si="2"/>
        <v>-1.3831381249384531</v>
      </c>
      <c r="K5" s="9">
        <f t="shared" si="3"/>
        <v>-0.34687763301933805</v>
      </c>
      <c r="L5" s="6"/>
      <c r="M5" s="10" t="s">
        <v>15</v>
      </c>
      <c r="N5" s="8">
        <v>181</v>
      </c>
      <c r="O5" s="8">
        <f>N5/N12</f>
        <v>0.2002212389380531</v>
      </c>
      <c r="P5" s="8">
        <f t="shared" si="4"/>
        <v>-1.6083323291263507</v>
      </c>
      <c r="Q5" s="9">
        <f t="shared" si="5"/>
        <v>-0.32202229156180251</v>
      </c>
      <c r="R5" s="6"/>
      <c r="S5" s="10" t="s">
        <v>15</v>
      </c>
      <c r="T5" s="8">
        <v>283</v>
      </c>
      <c r="U5" s="8">
        <f>T5/T9</f>
        <v>0.68523002421307511</v>
      </c>
      <c r="V5" s="9">
        <f t="shared" si="6"/>
        <v>-0.37800069531779507</v>
      </c>
      <c r="W5" s="9">
        <f t="shared" si="7"/>
        <v>-0.25901742560517194</v>
      </c>
    </row>
    <row r="6" spans="1:23">
      <c r="A6" s="7" t="s">
        <v>16</v>
      </c>
      <c r="B6" s="8">
        <v>94</v>
      </c>
      <c r="C6" s="8">
        <f>B6/B18</f>
        <v>8.5144927536231887E-2</v>
      </c>
      <c r="D6" s="8">
        <f t="shared" si="0"/>
        <v>-2.4634004445670366</v>
      </c>
      <c r="E6" s="9">
        <f t="shared" si="1"/>
        <v>-0.20974605234538174</v>
      </c>
      <c r="F6" s="6"/>
      <c r="G6" s="10" t="s">
        <v>16</v>
      </c>
      <c r="H6" s="8">
        <v>162</v>
      </c>
      <c r="I6" s="8">
        <f>H6/H18</f>
        <v>0.17070600632244468</v>
      </c>
      <c r="J6" s="8">
        <f t="shared" si="2"/>
        <v>-1.7678124633775438</v>
      </c>
      <c r="K6" s="9">
        <f t="shared" si="3"/>
        <v>-0.3017762055502235</v>
      </c>
      <c r="L6" s="6"/>
      <c r="M6" s="10" t="s">
        <v>14</v>
      </c>
      <c r="N6" s="8">
        <v>33</v>
      </c>
      <c r="O6" s="8">
        <f>N6/N12</f>
        <v>3.6504424778761063E-2</v>
      </c>
      <c r="P6" s="8">
        <f t="shared" si="4"/>
        <v>-3.3103217989256963</v>
      </c>
      <c r="Q6" s="9">
        <f t="shared" si="5"/>
        <v>-0.12084139310237609</v>
      </c>
      <c r="R6" s="6"/>
      <c r="S6" s="10" t="s">
        <v>14</v>
      </c>
      <c r="T6" s="8">
        <v>56</v>
      </c>
      <c r="U6" s="8">
        <f>T6/T9</f>
        <v>0.13559322033898305</v>
      </c>
      <c r="V6" s="9">
        <f t="shared" si="6"/>
        <v>-1.9980959022258835</v>
      </c>
      <c r="W6" s="9">
        <f t="shared" si="7"/>
        <v>-0.27092825792893338</v>
      </c>
    </row>
    <row r="7" spans="1:23">
      <c r="A7" s="7" t="s">
        <v>17</v>
      </c>
      <c r="B7" s="8">
        <v>69</v>
      </c>
      <c r="C7" s="8">
        <f>B7/B18</f>
        <v>6.25E-2</v>
      </c>
      <c r="D7" s="8">
        <f t="shared" si="0"/>
        <v>-2.7725887222397811</v>
      </c>
      <c r="E7" s="9">
        <f t="shared" si="1"/>
        <v>-0.17328679513998632</v>
      </c>
      <c r="F7" s="6"/>
      <c r="G7" s="10" t="s">
        <v>17</v>
      </c>
      <c r="H7" s="8">
        <v>6</v>
      </c>
      <c r="I7" s="8">
        <f>H7/H18</f>
        <v>6.3224446786090622E-3</v>
      </c>
      <c r="J7" s="8">
        <f t="shared" si="2"/>
        <v>-5.0636493293818727</v>
      </c>
      <c r="K7" s="9">
        <f t="shared" si="3"/>
        <v>-3.2014642756892767E-2</v>
      </c>
      <c r="L7" s="6"/>
      <c r="M7" s="10" t="s">
        <v>16</v>
      </c>
      <c r="N7" s="8">
        <v>41</v>
      </c>
      <c r="O7" s="8">
        <f>N7/N12</f>
        <v>4.5353982300884957E-2</v>
      </c>
      <c r="P7" s="8">
        <f t="shared" si="4"/>
        <v>-3.0932572936878686</v>
      </c>
      <c r="Q7" s="9">
        <f t="shared" si="5"/>
        <v>-0.1402915365500029</v>
      </c>
      <c r="R7" s="6"/>
      <c r="S7" s="10" t="s">
        <v>16</v>
      </c>
      <c r="T7" s="8">
        <v>1</v>
      </c>
      <c r="U7" s="8">
        <f>T7/T9</f>
        <v>2.4213075060532689E-3</v>
      </c>
      <c r="V7" s="9">
        <f t="shared" si="6"/>
        <v>-6.0234475929610323</v>
      </c>
      <c r="W7" s="9">
        <f t="shared" si="7"/>
        <v>-1.4584618869155042E-2</v>
      </c>
    </row>
    <row r="8" spans="1:23">
      <c r="A8" s="7" t="s">
        <v>18</v>
      </c>
      <c r="B8" s="8">
        <v>33</v>
      </c>
      <c r="C8" s="8">
        <f>B8/B18</f>
        <v>2.9891304347826088E-2</v>
      </c>
      <c r="D8" s="8">
        <f t="shared" si="0"/>
        <v>-3.5101876653705602</v>
      </c>
      <c r="E8" s="9">
        <f t="shared" si="1"/>
        <v>-0.10492408782357653</v>
      </c>
      <c r="F8" s="6"/>
      <c r="G8" s="10" t="s">
        <v>18</v>
      </c>
      <c r="H8" s="8">
        <v>9</v>
      </c>
      <c r="I8" s="8">
        <f>H8/H18</f>
        <v>9.4836670179135937E-3</v>
      </c>
      <c r="J8" s="8">
        <f t="shared" si="2"/>
        <v>-4.6581842212737081</v>
      </c>
      <c r="K8" s="9">
        <f t="shared" si="3"/>
        <v>-4.4176668062658984E-2</v>
      </c>
      <c r="L8" s="6"/>
      <c r="M8" s="10" t="s">
        <v>19</v>
      </c>
      <c r="N8" s="8">
        <v>53</v>
      </c>
      <c r="O8" s="8">
        <f>N8/N12</f>
        <v>5.8628318584070797E-2</v>
      </c>
      <c r="P8" s="8">
        <f t="shared" si="4"/>
        <v>-2.8365374468400546</v>
      </c>
      <c r="Q8" s="9">
        <f t="shared" si="5"/>
        <v>-0.16630142110898549</v>
      </c>
      <c r="R8" s="6"/>
      <c r="S8" s="10" t="s">
        <v>20</v>
      </c>
      <c r="T8" s="8">
        <v>19</v>
      </c>
      <c r="U8" s="8">
        <f>T8/T9</f>
        <v>4.6004842615012108E-2</v>
      </c>
      <c r="V8" s="9">
        <f t="shared" si="6"/>
        <v>-3.0790086137945925</v>
      </c>
      <c r="W8" s="9">
        <f t="shared" si="7"/>
        <v>-0.14164930668788683</v>
      </c>
    </row>
    <row r="9" spans="1:23">
      <c r="A9" s="7" t="s">
        <v>21</v>
      </c>
      <c r="B9" s="8">
        <v>51</v>
      </c>
      <c r="C9" s="8">
        <f>B9/B18</f>
        <v>4.619565217391304E-2</v>
      </c>
      <c r="D9" s="8">
        <f t="shared" si="0"/>
        <v>-3.0748695941127151</v>
      </c>
      <c r="E9" s="9">
        <f t="shared" si="1"/>
        <v>-0.14204560624977217</v>
      </c>
      <c r="F9" s="6"/>
      <c r="G9" s="10" t="s">
        <v>21</v>
      </c>
      <c r="H9" s="8">
        <v>70</v>
      </c>
      <c r="I9" s="8">
        <f>H9/H18</f>
        <v>7.3761854583772393E-2</v>
      </c>
      <c r="J9" s="8">
        <f t="shared" si="2"/>
        <v>-2.6069135565605688</v>
      </c>
      <c r="K9" s="9">
        <f t="shared" si="3"/>
        <v>-0.19229077867148558</v>
      </c>
      <c r="L9" s="6"/>
      <c r="M9" s="10" t="s">
        <v>22</v>
      </c>
      <c r="N9" s="8">
        <v>7</v>
      </c>
      <c r="O9" s="8">
        <f>N9/N12</f>
        <v>7.743362831858407E-3</v>
      </c>
      <c r="P9" s="8">
        <f t="shared" si="4"/>
        <v>-4.8609192113368636</v>
      </c>
      <c r="Q9" s="9">
        <f t="shared" si="5"/>
        <v>-3.7639861149732348E-2</v>
      </c>
      <c r="R9" s="6"/>
      <c r="S9" s="5" t="s">
        <v>23</v>
      </c>
      <c r="T9" s="8">
        <v>413</v>
      </c>
      <c r="U9" s="11"/>
      <c r="V9" s="11"/>
      <c r="W9" s="9">
        <f>SUM(W3:W8)</f>
        <v>-0.97289922723289468</v>
      </c>
    </row>
    <row r="10" spans="1:23">
      <c r="A10" s="7" t="s">
        <v>24</v>
      </c>
      <c r="B10" s="8">
        <v>16</v>
      </c>
      <c r="C10" s="8">
        <f>B10/B18</f>
        <v>1.4492753623188406E-2</v>
      </c>
      <c r="D10" s="8">
        <f t="shared" si="0"/>
        <v>-4.2341065045972597</v>
      </c>
      <c r="E10" s="9">
        <f t="shared" si="1"/>
        <v>-6.1363862385467531E-2</v>
      </c>
      <c r="F10" s="6"/>
      <c r="G10" s="10" t="s">
        <v>24</v>
      </c>
      <c r="H10" s="8">
        <v>3</v>
      </c>
      <c r="I10" s="8">
        <f>H10/H18</f>
        <v>3.1612223393045311E-3</v>
      </c>
      <c r="J10" s="8">
        <f t="shared" si="2"/>
        <v>-5.7567965099418181</v>
      </c>
      <c r="K10" s="9">
        <f t="shared" si="3"/>
        <v>-1.8198513730058433E-2</v>
      </c>
      <c r="L10" s="6"/>
      <c r="M10" s="10" t="s">
        <v>25</v>
      </c>
      <c r="N10" s="8">
        <v>4</v>
      </c>
      <c r="O10" s="8">
        <f>N10/N12</f>
        <v>4.4247787610619468E-3</v>
      </c>
      <c r="P10" s="8">
        <f t="shared" si="4"/>
        <v>-5.4205349992722862</v>
      </c>
      <c r="Q10" s="9">
        <f t="shared" si="5"/>
        <v>-2.3984668138372949E-2</v>
      </c>
      <c r="R10" s="3"/>
      <c r="S10" s="3"/>
      <c r="T10" s="3"/>
      <c r="U10" s="3"/>
      <c r="V10" s="3"/>
      <c r="W10" s="3"/>
    </row>
    <row r="11" spans="1:23">
      <c r="A11" s="7" t="s">
        <v>26</v>
      </c>
      <c r="B11" s="8">
        <v>12</v>
      </c>
      <c r="C11" s="8">
        <f>B11/B18</f>
        <v>1.0869565217391304E-2</v>
      </c>
      <c r="D11" s="8">
        <f t="shared" si="0"/>
        <v>-4.5217885770490405</v>
      </c>
      <c r="E11" s="9">
        <f t="shared" si="1"/>
        <v>-4.9149875837489566E-2</v>
      </c>
      <c r="F11" s="6"/>
      <c r="G11" s="10" t="s">
        <v>27</v>
      </c>
      <c r="H11" s="8">
        <v>1</v>
      </c>
      <c r="I11" s="8">
        <f>H11/H18</f>
        <v>1.053740779768177E-3</v>
      </c>
      <c r="J11" s="8">
        <f t="shared" si="2"/>
        <v>-6.8554087986099281</v>
      </c>
      <c r="K11" s="9">
        <f t="shared" si="3"/>
        <v>-7.223823813076847E-3</v>
      </c>
      <c r="L11" s="6"/>
      <c r="M11" s="10" t="s">
        <v>28</v>
      </c>
      <c r="N11" s="8">
        <v>1</v>
      </c>
      <c r="O11" s="8">
        <f>N11/N12</f>
        <v>1.1061946902654867E-3</v>
      </c>
      <c r="P11" s="8">
        <f t="shared" si="4"/>
        <v>-6.8068293603921761</v>
      </c>
      <c r="Q11" s="9">
        <f t="shared" si="5"/>
        <v>-7.5296784960090443E-3</v>
      </c>
      <c r="R11" s="3"/>
      <c r="S11" s="3"/>
      <c r="T11" s="3"/>
      <c r="U11" s="3"/>
      <c r="V11" s="3"/>
      <c r="W11" s="3"/>
    </row>
    <row r="12" spans="1:23">
      <c r="A12" s="7" t="s">
        <v>27</v>
      </c>
      <c r="B12" s="8">
        <v>7</v>
      </c>
      <c r="C12" s="8">
        <f>B12/B18</f>
        <v>6.3405797101449279E-3</v>
      </c>
      <c r="D12" s="8">
        <f t="shared" si="0"/>
        <v>-5.0607850777817269</v>
      </c>
      <c r="E12" s="9">
        <f t="shared" si="1"/>
        <v>-3.2088311181587038E-2</v>
      </c>
      <c r="F12" s="6"/>
      <c r="G12" s="10" t="s">
        <v>29</v>
      </c>
      <c r="H12" s="8">
        <v>2</v>
      </c>
      <c r="I12" s="8">
        <f>H12/H18</f>
        <v>2.1074815595363539E-3</v>
      </c>
      <c r="J12" s="8">
        <f t="shared" si="2"/>
        <v>-6.1622616180499827</v>
      </c>
      <c r="K12" s="9">
        <f t="shared" si="3"/>
        <v>-1.2986852725078993E-2</v>
      </c>
      <c r="L12" s="6"/>
      <c r="M12" s="5" t="s">
        <v>23</v>
      </c>
      <c r="N12" s="8">
        <v>904</v>
      </c>
      <c r="O12" s="11"/>
      <c r="P12" s="11"/>
      <c r="Q12" s="12">
        <f>SUM(Q3:Q11)</f>
        <v>-1.4864948487870342</v>
      </c>
      <c r="R12" s="3"/>
      <c r="S12" s="3"/>
      <c r="T12" s="3"/>
      <c r="U12" s="3"/>
      <c r="V12" s="3"/>
      <c r="W12" s="3"/>
    </row>
    <row r="13" spans="1:23">
      <c r="A13" s="7" t="s">
        <v>29</v>
      </c>
      <c r="B13" s="8">
        <v>9</v>
      </c>
      <c r="C13" s="8">
        <f>B13/B18</f>
        <v>8.152173913043478E-3</v>
      </c>
      <c r="D13" s="8">
        <f t="shared" si="0"/>
        <v>-4.8094706495008213</v>
      </c>
      <c r="E13" s="9">
        <f t="shared" si="1"/>
        <v>-3.920764116440887E-2</v>
      </c>
      <c r="F13" s="6"/>
      <c r="G13" s="10" t="s">
        <v>30</v>
      </c>
      <c r="H13" s="8">
        <v>1</v>
      </c>
      <c r="I13" s="8">
        <f>H13/H18</f>
        <v>1.053740779768177E-3</v>
      </c>
      <c r="J13" s="8">
        <f t="shared" si="2"/>
        <v>-6.8554087986099281</v>
      </c>
      <c r="K13" s="9">
        <f t="shared" si="3"/>
        <v>-7.223823813076847E-3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>
      <c r="A14" s="7" t="s">
        <v>30</v>
      </c>
      <c r="B14" s="8">
        <v>4</v>
      </c>
      <c r="C14" s="8">
        <f>B14/B18</f>
        <v>3.6231884057971015E-3</v>
      </c>
      <c r="D14" s="8">
        <f t="shared" si="0"/>
        <v>-5.6204008657171496</v>
      </c>
      <c r="E14" s="9">
        <f t="shared" si="1"/>
        <v>-2.0363771252598369E-2</v>
      </c>
      <c r="F14" s="6"/>
      <c r="G14" s="10" t="s">
        <v>31</v>
      </c>
      <c r="H14" s="8">
        <v>3</v>
      </c>
      <c r="I14" s="8">
        <f>H14/H18</f>
        <v>3.1612223393045311E-3</v>
      </c>
      <c r="J14" s="8">
        <f t="shared" si="2"/>
        <v>-5.7567965099418181</v>
      </c>
      <c r="K14" s="9">
        <f t="shared" si="3"/>
        <v>-1.8198513730058433E-2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>
      <c r="A15" s="7" t="s">
        <v>32</v>
      </c>
      <c r="B15" s="8">
        <v>2</v>
      </c>
      <c r="C15" s="8">
        <f>B15/B18</f>
        <v>1.8115942028985507E-3</v>
      </c>
      <c r="D15" s="8">
        <f t="shared" si="0"/>
        <v>-6.313548046277095</v>
      </c>
      <c r="E15" s="9">
        <f t="shared" si="1"/>
        <v>-1.1437587040357057E-2</v>
      </c>
      <c r="F15" s="6"/>
      <c r="G15" s="10" t="s">
        <v>33</v>
      </c>
      <c r="H15" s="8">
        <v>4</v>
      </c>
      <c r="I15" s="8">
        <f>H15/H18</f>
        <v>4.2149631190727078E-3</v>
      </c>
      <c r="J15" s="8">
        <f t="shared" si="2"/>
        <v>-5.4691144374900373</v>
      </c>
      <c r="K15" s="9">
        <f t="shared" si="3"/>
        <v>-2.3052115648008586E-2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>
      <c r="A16" s="7" t="s">
        <v>12</v>
      </c>
      <c r="B16" s="8">
        <v>2</v>
      </c>
      <c r="C16" s="8">
        <f>B16/B18</f>
        <v>1.8115942028985507E-3</v>
      </c>
      <c r="D16" s="8">
        <f t="shared" si="0"/>
        <v>-6.313548046277095</v>
      </c>
      <c r="E16" s="9">
        <f t="shared" si="1"/>
        <v>-1.1437587040357057E-2</v>
      </c>
      <c r="F16" s="6"/>
      <c r="G16" s="10" t="s">
        <v>34</v>
      </c>
      <c r="H16" s="8">
        <v>1</v>
      </c>
      <c r="I16" s="8">
        <f>H16/H18</f>
        <v>1.053740779768177E-3</v>
      </c>
      <c r="J16" s="8">
        <f t="shared" si="2"/>
        <v>-6.8554087986099281</v>
      </c>
      <c r="K16" s="9">
        <f t="shared" si="3"/>
        <v>-7.223823813076847E-3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>
      <c r="A17" s="7" t="s">
        <v>35</v>
      </c>
      <c r="B17" s="8">
        <v>1</v>
      </c>
      <c r="C17" s="8">
        <f>B17/B18</f>
        <v>9.0579710144927537E-4</v>
      </c>
      <c r="D17" s="8">
        <f t="shared" si="0"/>
        <v>-7.0066952268370404</v>
      </c>
      <c r="E17" s="9">
        <f t="shared" si="1"/>
        <v>-6.346644227207464E-3</v>
      </c>
      <c r="F17" s="6"/>
      <c r="G17" s="10" t="s">
        <v>36</v>
      </c>
      <c r="H17" s="8">
        <v>1</v>
      </c>
      <c r="I17" s="8">
        <f>H17/H18</f>
        <v>1.053740779768177E-3</v>
      </c>
      <c r="J17" s="8">
        <f t="shared" si="2"/>
        <v>-6.8554087986099281</v>
      </c>
      <c r="K17" s="9">
        <f t="shared" si="3"/>
        <v>-7.223823813076847E-3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>
      <c r="A18" s="4" t="s">
        <v>23</v>
      </c>
      <c r="B18" s="8">
        <f>SUM(B2:B17)</f>
        <v>1104</v>
      </c>
      <c r="C18" s="11"/>
      <c r="D18" s="11"/>
      <c r="E18" s="9">
        <f>SUM(E2:E17)</f>
        <v>-1.8854971021550129</v>
      </c>
      <c r="F18" s="6"/>
      <c r="G18" s="5" t="s">
        <v>23</v>
      </c>
      <c r="H18" s="8">
        <v>949</v>
      </c>
      <c r="I18" s="11"/>
      <c r="J18" s="11"/>
      <c r="K18" s="9">
        <f>SUM(K2:K17)</f>
        <v>-1.6891097867098848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5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15.75" customHeight="1">
      <c r="A20" s="3" t="s">
        <v>37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5.75" customHeight="1">
      <c r="A21" s="3" t="s">
        <v>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5.75" customHeight="1">
      <c r="A22" s="3" t="s">
        <v>39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Woods, Natasha</cp:lastModifiedBy>
  <dcterms:created xsi:type="dcterms:W3CDTF">2023-08-05T19:58:43Z</dcterms:created>
  <dcterms:modified xsi:type="dcterms:W3CDTF">2023-08-05T19:58:44Z</dcterms:modified>
</cp:coreProperties>
</file>